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uisg\Downloads\"/>
    </mc:Choice>
  </mc:AlternateContent>
  <xr:revisionPtr revIDLastSave="0" documentId="13_ncr:1_{7BBA4534-2A2E-4159-B9BD-C02132EDE79A}" xr6:coauthVersionLast="47" xr6:coauthVersionMax="47" xr10:uidLastSave="{00000000-0000-0000-0000-000000000000}"/>
  <workbookProtection workbookAlgorithmName="SHA-512" workbookHashValue="oQaZLB7KlhNXAyxbHYcHHCvKPBaBp7WbMJhPGgJLS6KpSrG8QmqmdrISSFNmN40/G9AbX4nWUFmixz1kf8mNyg==" workbookSaltValue="bKzaFuQBBPjpsGyNwPJ3Jw==" workbookSpinCount="100000" lockStructure="1"/>
  <bookViews>
    <workbookView xWindow="-108" yWindow="-108" windowWidth="23256" windowHeight="12456" firstSheet="1" activeTab="1" xr2:uid="{5E709675-C4F9-4B36-AAE7-85F56B3FFC01}"/>
  </bookViews>
  <sheets>
    <sheet name="Alíquotas" sheetId="1" state="hidden" r:id="rId1"/>
    <sheet name="Simulado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2" l="1"/>
  <c r="G6" i="2" a="1"/>
  <c r="G6" i="2" s="1"/>
  <c r="C8" i="2"/>
  <c r="G5" i="2" s="1"/>
  <c r="G10" i="2" l="1"/>
  <c r="G9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<sst xmlns="http://schemas.openxmlformats.org/spreadsheetml/2006/main" count="30" uniqueCount="30">
  <si>
    <t>Base de Cálculo (R$)</t>
  </si>
  <si>
    <t>Até 2.428,80</t>
  </si>
  <si>
    <t>De 2.428,81 até 2.826,65</t>
  </si>
  <si>
    <t>De 2.826,66 até 3.751,05</t>
  </si>
  <si>
    <t>De 3.751,06 até 4.664,68</t>
  </si>
  <si>
    <t>Acima de 4.664,68</t>
  </si>
  <si>
    <t>Alíquota (%)</t>
  </si>
  <si>
    <t>Parcela a Deduzir do IR (R$)</t>
  </si>
  <si>
    <t>Prazo de Acumulação (Ponderado)</t>
  </si>
  <si>
    <t>Alíquota</t>
  </si>
  <si>
    <t>Menos de 2 anos</t>
  </si>
  <si>
    <t>De 2 a 4 anos</t>
  </si>
  <si>
    <t>De 4 a 6 anos</t>
  </si>
  <si>
    <t>De 6 a 8 anos</t>
  </si>
  <si>
    <t>De 8 a 10 anos</t>
  </si>
  <si>
    <t>Mais de 10 anos</t>
  </si>
  <si>
    <t>SIMULADOR DE IR CONFORME REGIME DE TRIBUTAÇÃO</t>
  </si>
  <si>
    <t>Valor de beneficio INSS:</t>
  </si>
  <si>
    <t>Valor de beneficio Forluz:</t>
  </si>
  <si>
    <t>Total de beneficios:</t>
  </si>
  <si>
    <t>Ano de início da contribuição Forluz:</t>
  </si>
  <si>
    <t>Benefício líquido total</t>
  </si>
  <si>
    <t>Regime progressivo</t>
  </si>
  <si>
    <t>Regime regressivo</t>
  </si>
  <si>
    <t>Descontos totais aplicados</t>
  </si>
  <si>
    <t>Alíquotas</t>
  </si>
  <si>
    <r>
      <t xml:space="preserve">Informações necessárias
</t>
    </r>
    <r>
      <rPr>
        <b/>
        <sz val="11"/>
        <color rgb="FF000F2E"/>
        <rFont val="Aptos Narrow"/>
        <family val="2"/>
        <scheme val="minor"/>
      </rPr>
      <t>(preencha os campos em branco)</t>
    </r>
  </si>
  <si>
    <t>Alerta:</t>
  </si>
  <si>
    <t>Regime progressivo
(INSS + FORLUZ)</t>
  </si>
  <si>
    <t>Regime misto
(INSS progressivo + FORLUZ regressivo)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</si>
</sst>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0.0%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Calibri"/>
      <family val="2"/>
    </font>
    <font>
      <b/>
      <sz val="13"/>
      <color theme="3"/>
      <name val="Aptos Narrow"/>
      <family val="2"/>
      <scheme val="minor"/>
    </font>
    <font>
      <b/>
      <sz val="11"/>
      <color rgb="FF000F2E"/>
      <name val="Aptos Narrow"/>
      <family val="2"/>
      <scheme val="minor"/>
    </font>
    <font>
      <sz val="11"/>
      <color rgb="FF000F2E"/>
      <name val="Aptos Narrow"/>
      <family val="2"/>
      <scheme val="minor"/>
    </font>
    <font>
      <b/>
      <sz val="12"/>
      <color rgb="FF000F2E"/>
      <name val="Aptos Narrow"/>
      <family val="2"/>
      <scheme val="minor"/>
    </font>
    <font>
      <b/>
      <sz val="16"/>
      <color rgb="FF000F2E"/>
      <name val="Aptos Narrow"/>
      <family val="2"/>
      <scheme val="minor"/>
    </font>
    <font>
      <b/>
      <sz val="13"/>
      <color rgb="FF000F2E"/>
      <name val="Aptos Narrow"/>
      <family val="2"/>
      <scheme val="minor"/>
    </font>
    <font>
      <b/>
      <sz val="13"/>
      <color theme="6" tint="-0.499984740745262"/>
      <name val="Aptos Narrow"/>
      <family val="2"/>
      <scheme val="minor"/>
    </font>
    <font>
      <b/>
      <sz val="13"/>
      <color theme="1" tint="0.14999847407452621"/>
      <name val="Aptos Narrow"/>
      <family val="2"/>
      <scheme val="minor"/>
    </font>
    <font>
      <b/>
      <sz val="11"/>
      <color theme="1" tint="0.14999847407452621"/>
      <name val="Aptos Narrow"/>
      <family val="2"/>
      <scheme val="minor"/>
    </font>
    <font>
      <b/>
      <sz val="16"/>
      <color theme="2" tint="-0.89999084444715716"/>
      <name val="Aptos Narrow"/>
      <family val="2"/>
      <scheme val="minor"/>
    </font>
    <font>
      <b/>
      <sz val="14"/>
      <color theme="3"/>
      <name val="Aptos Narrow"/>
      <family val="2"/>
      <scheme val="minor"/>
    </font>
    <font>
      <b/>
      <sz val="13"/>
      <color rgb="FF3F3E00"/>
      <name val="Aptos Narrow"/>
      <family val="2"/>
      <scheme val="minor"/>
    </font>
    <font>
      <b/>
      <sz val="8"/>
      <color theme="3"/>
      <name val="Aptos Narrow"/>
      <family val="2"/>
      <scheme val="minor"/>
    </font>
    <font>
      <b/>
      <sz val="12"/>
      <color theme="1" tint="0.1499984740745262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7F5DB"/>
        <bgColor indexed="64"/>
      </patternFill>
    </fill>
    <fill>
      <patternFill patternType="solid">
        <fgColor rgb="FFFFFF5B"/>
        <bgColor indexed="64"/>
      </patternFill>
    </fill>
    <fill>
      <patternFill patternType="solid">
        <fgColor rgb="FFFFFFA7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2">
    <xf numFmtId="0" fontId="0" fillId="0" borderId="0" xfId="0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9" fontId="2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4" fillId="5" borderId="0" xfId="0" applyFont="1" applyFill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center" vertical="center" wrapText="1"/>
    </xf>
    <xf numFmtId="0" fontId="4" fillId="5" borderId="10" xfId="0" applyFont="1" applyFill="1" applyBorder="1" applyAlignment="1">
      <alignment horizontal="center" vertical="center" wrapText="1"/>
    </xf>
    <xf numFmtId="0" fontId="12" fillId="5" borderId="9" xfId="0" applyFont="1" applyFill="1" applyBorder="1" applyAlignment="1">
      <alignment horizontal="center" vertical="center" wrapText="1"/>
    </xf>
    <xf numFmtId="0" fontId="12" fillId="5" borderId="0" xfId="0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9" fontId="2" fillId="0" borderId="10" xfId="0" applyNumberFormat="1" applyFont="1" applyBorder="1" applyAlignment="1">
      <alignment horizontal="center" vertical="center" wrapText="1"/>
    </xf>
    <xf numFmtId="9" fontId="2" fillId="0" borderId="12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9" xfId="0" applyBorder="1"/>
    <xf numFmtId="0" fontId="0" fillId="0" borderId="16" xfId="0" applyBorder="1"/>
    <xf numFmtId="164" fontId="2" fillId="0" borderId="0" xfId="2" applyNumberFormat="1" applyFont="1" applyBorder="1" applyAlignment="1">
      <alignment horizontal="center" vertical="center" wrapText="1"/>
    </xf>
    <xf numFmtId="164" fontId="2" fillId="0" borderId="18" xfId="2" applyNumberFormat="1" applyFont="1" applyBorder="1" applyAlignment="1">
      <alignment horizontal="center" vertical="center" wrapText="1"/>
    </xf>
    <xf numFmtId="0" fontId="13" fillId="4" borderId="4" xfId="0" applyFont="1" applyFill="1" applyBorder="1" applyAlignment="1" applyProtection="1">
      <alignment horizontal="center" vertical="center" wrapText="1"/>
      <protection locked="0"/>
    </xf>
    <xf numFmtId="44" fontId="13" fillId="4" borderId="4" xfId="1" applyFont="1" applyFill="1" applyBorder="1" applyAlignment="1" applyProtection="1">
      <alignment horizontal="center" vertical="center" wrapText="1"/>
      <protection locked="0"/>
    </xf>
    <xf numFmtId="44" fontId="9" fillId="7" borderId="6" xfId="1" applyFont="1" applyFill="1" applyBorder="1" applyAlignment="1">
      <alignment horizontal="center" vertical="center" wrapText="1"/>
    </xf>
    <xf numFmtId="44" fontId="14" fillId="9" borderId="6" xfId="1" applyFont="1" applyFill="1" applyBorder="1" applyAlignment="1">
      <alignment horizontal="center" vertical="center" wrapText="1"/>
    </xf>
    <xf numFmtId="44" fontId="3" fillId="2" borderId="4" xfId="1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 wrapText="1"/>
    </xf>
    <xf numFmtId="0" fontId="5" fillId="5" borderId="18" xfId="0" applyFont="1" applyFill="1" applyBorder="1" applyAlignment="1">
      <alignment horizontal="center" vertical="center" wrapText="1"/>
    </xf>
    <xf numFmtId="0" fontId="5" fillId="5" borderId="12" xfId="0" applyFont="1" applyFill="1" applyBorder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  <xf numFmtId="44" fontId="14" fillId="9" borderId="4" xfId="1" applyFont="1" applyFill="1" applyBorder="1" applyAlignment="1">
      <alignment horizontal="center" vertical="center" wrapText="1"/>
    </xf>
    <xf numFmtId="0" fontId="11" fillId="6" borderId="5" xfId="0" applyFont="1" applyFill="1" applyBorder="1" applyAlignment="1">
      <alignment horizontal="center" vertical="center" wrapText="1"/>
    </xf>
    <xf numFmtId="44" fontId="9" fillId="7" borderId="4" xfId="1" applyFont="1" applyFill="1" applyBorder="1" applyAlignment="1">
      <alignment horizontal="center" vertical="center" wrapText="1"/>
    </xf>
    <xf numFmtId="0" fontId="11" fillId="6" borderId="24" xfId="0" applyFont="1" applyFill="1" applyBorder="1" applyAlignment="1">
      <alignment horizontal="center" vertical="center" wrapText="1"/>
    </xf>
    <xf numFmtId="0" fontId="10" fillId="8" borderId="20" xfId="0" applyFont="1" applyFill="1" applyBorder="1" applyAlignment="1">
      <alignment horizontal="center" vertical="center" wrapText="1"/>
    </xf>
    <xf numFmtId="0" fontId="10" fillId="8" borderId="26" xfId="0" applyFont="1" applyFill="1" applyBorder="1" applyAlignment="1">
      <alignment horizontal="center" vertical="center" wrapText="1"/>
    </xf>
    <xf numFmtId="0" fontId="10" fillId="8" borderId="21" xfId="0" applyFont="1" applyFill="1" applyBorder="1" applyAlignment="1">
      <alignment horizontal="center" vertical="center" wrapText="1"/>
    </xf>
    <xf numFmtId="0" fontId="10" fillId="6" borderId="20" xfId="0" applyFont="1" applyFill="1" applyBorder="1" applyAlignment="1">
      <alignment horizontal="center" vertical="center" wrapText="1"/>
    </xf>
    <xf numFmtId="0" fontId="10" fillId="6" borderId="26" xfId="0" applyFont="1" applyFill="1" applyBorder="1" applyAlignment="1">
      <alignment horizontal="center" vertical="center" wrapText="1"/>
    </xf>
    <xf numFmtId="0" fontId="10" fillId="6" borderId="21" xfId="0" applyFont="1" applyFill="1" applyBorder="1" applyAlignment="1">
      <alignment horizontal="center" vertical="center" wrapText="1"/>
    </xf>
    <xf numFmtId="0" fontId="16" fillId="8" borderId="13" xfId="0" applyFont="1" applyFill="1" applyBorder="1" applyAlignment="1">
      <alignment horizontal="center" vertical="center" wrapText="1"/>
    </xf>
    <xf numFmtId="0" fontId="16" fillId="8" borderId="28" xfId="0" applyFont="1" applyFill="1" applyBorder="1" applyAlignment="1">
      <alignment horizontal="center" vertical="center" wrapText="1"/>
    </xf>
    <xf numFmtId="0" fontId="6" fillId="8" borderId="14" xfId="0" applyFont="1" applyFill="1" applyBorder="1" applyAlignment="1">
      <alignment horizontal="center" vertical="center" wrapText="1"/>
    </xf>
    <xf numFmtId="0" fontId="6" fillId="8" borderId="27" xfId="0" applyFont="1" applyFill="1" applyBorder="1" applyAlignment="1">
      <alignment horizontal="center" vertical="center" wrapText="1"/>
    </xf>
    <xf numFmtId="0" fontId="11" fillId="6" borderId="13" xfId="0" applyFont="1" applyFill="1" applyBorder="1" applyAlignment="1">
      <alignment horizontal="center" vertical="center" wrapText="1"/>
    </xf>
    <xf numFmtId="0" fontId="11" fillId="6" borderId="28" xfId="0" applyFont="1" applyFill="1" applyBorder="1" applyAlignment="1">
      <alignment horizontal="center" vertical="center" wrapText="1"/>
    </xf>
    <xf numFmtId="44" fontId="7" fillId="3" borderId="22" xfId="1" applyFont="1" applyFill="1" applyBorder="1" applyAlignment="1">
      <alignment horizontal="center" vertical="center" wrapText="1"/>
    </xf>
    <xf numFmtId="44" fontId="15" fillId="2" borderId="25" xfId="1" applyFont="1" applyFill="1" applyBorder="1" applyAlignment="1">
      <alignment horizontal="center" vertical="center" wrapText="1"/>
    </xf>
    <xf numFmtId="44" fontId="7" fillId="3" borderId="23" xfId="1" applyFont="1" applyFill="1" applyBorder="1" applyAlignment="1">
      <alignment horizontal="center" vertical="center" wrapText="1"/>
    </xf>
    <xf numFmtId="44" fontId="15" fillId="2" borderId="29" xfId="1" applyFont="1" applyFill="1" applyBorder="1" applyAlignment="1">
      <alignment horizontal="center" vertical="center" wrapText="1"/>
    </xf>
  </cellXfs>
  <cellStyles count="3">
    <cellStyle name="Moeda" xfId="1" builtinId="4"/>
    <cellStyle name="Normal" xfId="0" builtinId="0"/>
    <cellStyle name="Porcentagem" xfId="2" builtinId="5"/>
  </cellStyles>
  <dxfs count="1">
    <dxf>
      <font>
        <b/>
        <i val="0"/>
        <color rgb="FFC00000"/>
      </font>
      <fill>
        <patternFill>
          <bgColor rgb="FFEF8175"/>
        </patternFill>
      </fill>
    </dxf>
  </dxfs>
  <tableStyles count="0" defaultTableStyle="TableStyleMedium2" defaultPivotStyle="PivotStyleLight16"/>
  <colors>
    <mruColors>
      <color rgb="FFFFFF5B"/>
      <color rgb="FFEF8175"/>
      <color rgb="FF3F3E00"/>
      <color rgb="FFFFFFA7"/>
      <color rgb="FFD7F5DB"/>
      <color rgb="FFFFDDDD"/>
      <color rgb="FFFFB3B3"/>
      <color rgb="FF000F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C43DF-1F9A-4794-A4AF-07D63DBFC40E}">
  <dimension ref="B1:H16"/>
  <sheetViews>
    <sheetView workbookViewId="0">
      <selection activeCell="G15" sqref="G15"/>
    </sheetView>
  </sheetViews>
  <sheetFormatPr defaultRowHeight="14.4" x14ac:dyDescent="0.3"/>
  <cols>
    <col min="2" max="2" width="16.77734375" style="2" customWidth="1"/>
    <col min="3" max="3" width="10.88671875" style="2" customWidth="1"/>
    <col min="4" max="4" width="15.88671875" style="2" customWidth="1"/>
    <col min="5" max="5" width="1.21875" style="2" customWidth="1"/>
    <col min="6" max="6" width="0.77734375" style="2" customWidth="1"/>
    <col min="7" max="7" width="28.109375" style="2" customWidth="1"/>
    <col min="8" max="8" width="12.77734375" style="2" customWidth="1"/>
  </cols>
  <sheetData>
    <row r="1" spans="2:8" ht="25.8" customHeight="1" thickBot="1" x14ac:dyDescent="0.35">
      <c r="B1" s="28" t="s">
        <v>25</v>
      </c>
      <c r="C1" s="29"/>
      <c r="D1" s="29"/>
      <c r="E1" s="29"/>
      <c r="F1" s="29"/>
      <c r="G1" s="29"/>
      <c r="H1" s="30"/>
    </row>
    <row r="2" spans="2:8" ht="46.8" x14ac:dyDescent="0.3">
      <c r="B2" s="18" t="s">
        <v>0</v>
      </c>
      <c r="C2" s="19" t="s">
        <v>6</v>
      </c>
      <c r="D2" s="20" t="s">
        <v>7</v>
      </c>
      <c r="E2" s="19"/>
      <c r="F2" s="19"/>
      <c r="G2" s="18" t="s">
        <v>8</v>
      </c>
      <c r="H2" s="20" t="s">
        <v>9</v>
      </c>
    </row>
    <row r="3" spans="2:8" ht="15.6" x14ac:dyDescent="0.3">
      <c r="B3" s="21" t="s">
        <v>1</v>
      </c>
      <c r="C3" s="31">
        <v>0</v>
      </c>
      <c r="D3" s="23">
        <v>0</v>
      </c>
      <c r="E3" s="22"/>
      <c r="F3" s="22"/>
      <c r="G3" s="21" t="s">
        <v>10</v>
      </c>
      <c r="H3" s="26">
        <v>0.35</v>
      </c>
    </row>
    <row r="4" spans="2:8" ht="31.2" x14ac:dyDescent="0.3">
      <c r="B4" s="21" t="s">
        <v>2</v>
      </c>
      <c r="C4" s="31">
        <v>7.4999999999999997E-2</v>
      </c>
      <c r="D4" s="23">
        <v>182.16</v>
      </c>
      <c r="E4" s="22"/>
      <c r="F4" s="22"/>
      <c r="G4" s="21" t="s">
        <v>11</v>
      </c>
      <c r="H4" s="26">
        <v>0.3</v>
      </c>
    </row>
    <row r="5" spans="2:8" ht="31.2" x14ac:dyDescent="0.3">
      <c r="B5" s="21" t="s">
        <v>3</v>
      </c>
      <c r="C5" s="31">
        <v>0.15</v>
      </c>
      <c r="D5" s="23">
        <v>394.16</v>
      </c>
      <c r="E5" s="22"/>
      <c r="F5" s="22"/>
      <c r="G5" s="21" t="s">
        <v>12</v>
      </c>
      <c r="H5" s="26">
        <v>0.25</v>
      </c>
    </row>
    <row r="6" spans="2:8" ht="31.2" x14ac:dyDescent="0.3">
      <c r="B6" s="21" t="s">
        <v>4</v>
      </c>
      <c r="C6" s="31">
        <v>0.22500000000000001</v>
      </c>
      <c r="D6" s="23">
        <v>675.49</v>
      </c>
      <c r="E6" s="22"/>
      <c r="F6" s="22"/>
      <c r="G6" s="21" t="s">
        <v>13</v>
      </c>
      <c r="H6" s="26">
        <v>0.2</v>
      </c>
    </row>
    <row r="7" spans="2:8" ht="31.8" thickBot="1" x14ac:dyDescent="0.35">
      <c r="B7" s="24" t="s">
        <v>5</v>
      </c>
      <c r="C7" s="32">
        <v>0.27500000000000002</v>
      </c>
      <c r="D7" s="25">
        <v>908.73</v>
      </c>
      <c r="E7" s="22"/>
      <c r="F7" s="22"/>
      <c r="G7" s="21" t="s">
        <v>14</v>
      </c>
      <c r="H7" s="26">
        <v>0.15</v>
      </c>
    </row>
    <row r="8" spans="2:8" ht="16.2" thickBot="1" x14ac:dyDescent="0.35">
      <c r="G8" s="24" t="s">
        <v>15</v>
      </c>
      <c r="H8" s="27">
        <v>0.1</v>
      </c>
    </row>
    <row r="9" spans="2:8" ht="15.6" x14ac:dyDescent="0.3">
      <c r="G9" s="1"/>
      <c r="H9" s="3"/>
    </row>
    <row r="10" spans="2:8" x14ac:dyDescent="0.3">
      <c r="B10"/>
      <c r="C10"/>
      <c r="D10"/>
      <c r="E10"/>
      <c r="F10"/>
      <c r="G10"/>
      <c r="H10"/>
    </row>
    <row r="11" spans="2:8" x14ac:dyDescent="0.3">
      <c r="B11"/>
      <c r="C11"/>
      <c r="D11"/>
      <c r="E11"/>
      <c r="F11"/>
      <c r="G11"/>
      <c r="H11"/>
    </row>
    <row r="12" spans="2:8" x14ac:dyDescent="0.3">
      <c r="B12"/>
      <c r="C12"/>
      <c r="D12"/>
      <c r="E12"/>
      <c r="F12"/>
      <c r="G12"/>
      <c r="H12"/>
    </row>
    <row r="13" spans="2:8" x14ac:dyDescent="0.3">
      <c r="B13"/>
      <c r="C13"/>
      <c r="D13"/>
      <c r="E13"/>
      <c r="F13"/>
      <c r="G13"/>
      <c r="H13"/>
    </row>
    <row r="14" spans="2:8" x14ac:dyDescent="0.3">
      <c r="B14"/>
      <c r="C14"/>
      <c r="D14"/>
      <c r="E14"/>
      <c r="F14"/>
      <c r="G14"/>
      <c r="H14"/>
    </row>
    <row r="15" spans="2:8" x14ac:dyDescent="0.3">
      <c r="B15" s="4"/>
      <c r="C15" s="4"/>
    </row>
    <row r="16" spans="2:8" x14ac:dyDescent="0.3">
      <c r="B16" s="4"/>
      <c r="C16" s="4"/>
    </row>
  </sheetData>
  <sheetProtection selectLockedCells="1"/>
  <mergeCells count="3">
    <mergeCell ref="B16:C16"/>
    <mergeCell ref="B1:H1"/>
    <mergeCell ref="B15:C15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72950-3EB6-406C-8ED8-FA66A2DF6F97}">
  <dimension ref="A1:J14"/>
  <sheetViews>
    <sheetView tabSelected="1" workbookViewId="0">
      <selection activeCell="C5" sqref="C5"/>
    </sheetView>
  </sheetViews>
  <sheetFormatPr defaultColWidth="0" defaultRowHeight="14.4" zeroHeight="1" x14ac:dyDescent="0.3"/>
  <cols>
    <col min="1" max="1" width="7.5546875" style="8" customWidth="1"/>
    <col min="2" max="2" width="14.109375" style="8" customWidth="1"/>
    <col min="3" max="3" width="27.5546875" style="8" customWidth="1"/>
    <col min="4" max="5" width="14.33203125" style="8" customWidth="1"/>
    <col min="6" max="6" width="12.44140625" style="8" customWidth="1"/>
    <col min="7" max="7" width="17.88671875" style="8" customWidth="1"/>
    <col min="8" max="8" width="8.33203125" style="8" customWidth="1"/>
    <col min="9" max="9" width="14.33203125" style="8" hidden="1"/>
    <col min="10" max="10" width="0" style="8" hidden="1"/>
    <col min="11" max="16384" width="14.33203125" style="8" hidden="1"/>
  </cols>
  <sheetData>
    <row r="1" spans="1:8" ht="16.2" customHeight="1" x14ac:dyDescent="0.3">
      <c r="A1" s="9"/>
      <c r="B1" s="10"/>
      <c r="C1" s="10"/>
      <c r="D1" s="10"/>
      <c r="E1" s="10"/>
      <c r="F1" s="10"/>
      <c r="G1" s="10"/>
      <c r="H1" s="11"/>
    </row>
    <row r="2" spans="1:8" ht="16.2" customHeight="1" x14ac:dyDescent="0.3">
      <c r="A2" s="15" t="s">
        <v>16</v>
      </c>
      <c r="B2" s="16"/>
      <c r="C2" s="16"/>
      <c r="D2" s="16"/>
      <c r="E2" s="16"/>
      <c r="F2" s="16"/>
      <c r="G2" s="16"/>
      <c r="H2" s="17"/>
    </row>
    <row r="3" spans="1:8" ht="25.2" customHeight="1" thickBot="1" x14ac:dyDescent="0.35">
      <c r="A3" s="12"/>
      <c r="B3" s="13"/>
      <c r="C3" s="13"/>
      <c r="D3" s="13"/>
      <c r="E3" s="13"/>
      <c r="F3" s="13"/>
      <c r="G3" s="13"/>
      <c r="H3" s="14"/>
    </row>
    <row r="4" spans="1:8" ht="49.95" customHeight="1" x14ac:dyDescent="0.3">
      <c r="A4" s="12"/>
      <c r="B4" s="6" t="s">
        <v>26</v>
      </c>
      <c r="C4" s="7"/>
      <c r="D4" s="13"/>
      <c r="E4" s="46" t="s">
        <v>24</v>
      </c>
      <c r="F4" s="47"/>
      <c r="G4" s="48"/>
      <c r="H4" s="14"/>
    </row>
    <row r="5" spans="1:8" ht="49.95" customHeight="1" x14ac:dyDescent="0.3">
      <c r="A5" s="12"/>
      <c r="B5" s="5" t="s">
        <v>20</v>
      </c>
      <c r="C5" s="33"/>
      <c r="D5" s="13"/>
      <c r="E5" s="52" t="s">
        <v>28</v>
      </c>
      <c r="F5" s="53"/>
      <c r="G5" s="42">
        <f>MAX(0, _xlfn.IFS(
  Simulador!C8&lt;=2428.8, Simulador!C8*Alíquotas!C3 - Alíquotas!D3,
  Simulador!C8&lt;=2826.65, Simulador!C8*Alíquotas!C4 - Alíquotas!D4,
  Simulador!C8&lt;=3751.05, Simulador!C8*Alíquotas!C5 - Alíquotas!D5,
  Simulador!C8&lt;=4664.68, Simulador!C8*Alíquotas!C6 - Alíquotas!D6,
  Simulador!C8&gt;4664.68,  Simulador!C8*Alíquotas!C7 - Alíquotas!D7
))</f>
        <v>0</v>
      </c>
      <c r="H5" s="14"/>
    </row>
    <row r="6" spans="1:8" ht="49.95" customHeight="1" thickBot="1" x14ac:dyDescent="0.35">
      <c r="A6" s="12"/>
      <c r="B6" s="5" t="s">
        <v>17</v>
      </c>
      <c r="C6" s="34"/>
      <c r="D6" s="13"/>
      <c r="E6" s="54" t="s">
        <v>29</v>
      </c>
      <c r="F6" s="55"/>
      <c r="G6" s="36" cm="1">
        <f t="array" aca="1" ref="G6" ca="1">MAX(0,_xlfn.IFS(
Simulador!C6&lt;=2428.8,Simulador!C6*Alíquotas!C3-Alíquotas!D3,
Simulador!C6&lt;=2826.65,Simulador!C6*Alíquotas!C4-Alíquotas!D4,
Simulador!C6&lt;=3751.05,Simulador!C6*Alíquotas!C5-Alíquotas!D5,
Simulador!C6&lt;=4664.68,Simulador!C6*Alíquotas!C6-Alíquotas!D6,
Simulador!C6&gt;4664.68,Simulador!C6*Alíquotas!C7-Alíquotas!D7
))+MAX(0,Simulador!C7*_xlfn.IFS(
(YEAR(TODAY())-Simulador!C5)&lt;2,Alíquotas!H3,
(YEAR(TODAY())-Simulador!C5)&lt;4,Alíquotas!H4,
(YEAR(TODAY())-Simulador!C5)&lt;6,Alíquotas!H5,
(YEAR(TODAY())-Simulador!C5)&lt;8,Alíquotas!H6,
(YEAR(TODAY())-Simulador!C5)&lt;10,Alíquotas!H7,
(YEAR(TODAY())-Simulador!C5)&gt;=10,10%
))</f>
        <v>0</v>
      </c>
      <c r="H6" s="14"/>
    </row>
    <row r="7" spans="1:8" ht="49.95" customHeight="1" thickBot="1" x14ac:dyDescent="0.35">
      <c r="A7" s="12"/>
      <c r="B7" s="5" t="s">
        <v>18</v>
      </c>
      <c r="C7" s="34"/>
      <c r="D7" s="13"/>
      <c r="E7" s="13"/>
      <c r="H7" s="14"/>
    </row>
    <row r="8" spans="1:8" ht="49.95" customHeight="1" x14ac:dyDescent="0.3">
      <c r="A8" s="12"/>
      <c r="B8" s="5" t="s">
        <v>19</v>
      </c>
      <c r="C8" s="37">
        <f>SUM(C6:C7)</f>
        <v>0</v>
      </c>
      <c r="D8" s="13"/>
      <c r="E8" s="49" t="s">
        <v>21</v>
      </c>
      <c r="F8" s="50"/>
      <c r="G8" s="51"/>
      <c r="H8" s="14"/>
    </row>
    <row r="9" spans="1:8" ht="49.95" customHeight="1" x14ac:dyDescent="0.3">
      <c r="A9" s="12"/>
      <c r="B9" s="58" t="s">
        <v>27</v>
      </c>
      <c r="C9" s="59" t="str">
        <f ca="1">IF(YEAR(TODAY())-C5&lt;10,"Para períodos de contribuição inferiores a 10 anos, há alteração na alíquota de contribuição"," ")</f>
        <v xml:space="preserve"> </v>
      </c>
      <c r="D9" s="13"/>
      <c r="E9" s="56" t="s">
        <v>22</v>
      </c>
      <c r="F9" s="57"/>
      <c r="G9" s="44">
        <f>MAX(0,C8-G5)</f>
        <v>0</v>
      </c>
      <c r="H9" s="14"/>
    </row>
    <row r="10" spans="1:8" ht="49.95" customHeight="1" thickBot="1" x14ac:dyDescent="0.35">
      <c r="A10" s="12"/>
      <c r="B10" s="60"/>
      <c r="C10" s="61"/>
      <c r="D10" s="13"/>
      <c r="E10" s="43" t="s">
        <v>23</v>
      </c>
      <c r="F10" s="45"/>
      <c r="G10" s="35">
        <f ca="1">MAX(0,C8-G6)</f>
        <v>0</v>
      </c>
      <c r="H10" s="14"/>
    </row>
    <row r="11" spans="1:8" ht="33" customHeight="1" thickBot="1" x14ac:dyDescent="0.35">
      <c r="A11" s="38"/>
      <c r="B11" s="39"/>
      <c r="C11" s="39"/>
      <c r="D11" s="39"/>
      <c r="E11" s="39"/>
      <c r="F11" s="39"/>
      <c r="G11" s="39"/>
      <c r="H11" s="40"/>
    </row>
    <row r="12" spans="1:8" hidden="1" x14ac:dyDescent="0.3">
      <c r="A12" s="41"/>
      <c r="B12" s="41"/>
      <c r="C12" s="41"/>
      <c r="D12" s="41"/>
      <c r="E12" s="41"/>
      <c r="F12" s="41"/>
      <c r="G12" s="41"/>
      <c r="H12" s="41"/>
    </row>
    <row r="13" spans="1:8" hidden="1" x14ac:dyDescent="0.3">
      <c r="A13" s="41"/>
      <c r="B13" s="41"/>
      <c r="C13" s="41"/>
      <c r="D13" s="41"/>
      <c r="E13" s="41"/>
      <c r="F13" s="41"/>
      <c r="G13" s="41"/>
      <c r="H13" s="41"/>
    </row>
    <row r="14" spans="1:8" hidden="1" x14ac:dyDescent="0.3">
      <c r="A14" s="41"/>
      <c r="B14" s="41"/>
      <c r="C14" s="41"/>
      <c r="D14" s="41"/>
      <c r="E14" s="41"/>
      <c r="F14" s="41"/>
      <c r="G14" s="41"/>
      <c r="H14" s="41"/>
    </row>
  </sheetData>
  <sheetProtection sheet="1" objects="1" scenarios="1" selectLockedCells="1"/>
  <protectedRanges>
    <protectedRange sqref="C5:C9" name="Informações necessárias"/>
  </protectedRanges>
  <mergeCells count="10">
    <mergeCell ref="E8:G8"/>
    <mergeCell ref="E6:F6"/>
    <mergeCell ref="E9:F9"/>
    <mergeCell ref="E10:F10"/>
    <mergeCell ref="A2:H2"/>
    <mergeCell ref="B9:B10"/>
    <mergeCell ref="C9:C10"/>
    <mergeCell ref="E5:F5"/>
    <mergeCell ref="E4:G4"/>
    <mergeCell ref="B4:C4"/>
  </mergeCells>
  <conditionalFormatting sqref="B9:C9">
    <cfRule type="expression" dxfId="0" priority="2">
      <formula>(YEAR(TODAY())-$C$5&lt;10)</formula>
    </cfRule>
  </conditionalFormatting>
  <pageMargins left="0.511811024" right="0.511811024" top="0.78740157499999996" bottom="0.78740157499999996" header="0.31496062000000002" footer="0.31496062000000002"/>
  <ignoredErrors>
    <ignoredError sqref="C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Alíquotas</vt:lpstr>
      <vt:lpstr>Simulador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Guilherme Fernandes Alves</dc:creator>
  <cp:lastModifiedBy>Luís Guilherme Leite Fernandes</cp:lastModifiedBy>
  <dcterms:created xsi:type="dcterms:W3CDTF">2025-06-15T14:25:02Z</dcterms:created>
  <dcterms:modified xsi:type="dcterms:W3CDTF">2025-06-16T00:27:36Z</dcterms:modified>
</cp:coreProperties>
</file>